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Mahdi\Desktop\Ministry\شرکت ها\سازمان مجری\بودجه اصلاحی 1401 و پیشنهادی 1402\"/>
    </mc:Choice>
  </mc:AlternateContent>
  <xr:revisionPtr revIDLastSave="0" documentId="13_ncr:1_{E3BBB1BB-C60F-4272-B0A0-2524544DF3E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منابع و مصارف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H10" i="1"/>
  <c r="I10" i="1"/>
  <c r="G9" i="1"/>
  <c r="I28" i="1"/>
  <c r="I29" i="1"/>
  <c r="I32" i="1"/>
  <c r="I30" i="1"/>
  <c r="I21" i="1"/>
  <c r="I31" i="1"/>
  <c r="I23" i="1"/>
  <c r="I22" i="1"/>
  <c r="I33" i="1"/>
  <c r="I7" i="1"/>
  <c r="I9" i="1"/>
  <c r="I12" i="1"/>
  <c r="I13" i="1"/>
  <c r="I14" i="1"/>
  <c r="I15" i="1"/>
  <c r="I16" i="1"/>
  <c r="I17" i="1"/>
  <c r="I18" i="1"/>
  <c r="I19" i="1"/>
  <c r="I20" i="1"/>
  <c r="I6" i="1"/>
  <c r="I5" i="1"/>
  <c r="H28" i="1"/>
  <c r="H29" i="1"/>
  <c r="H32" i="1"/>
  <c r="H30" i="1"/>
  <c r="H21" i="1"/>
  <c r="H31" i="1"/>
  <c r="H23" i="1"/>
  <c r="H22" i="1"/>
  <c r="H33" i="1"/>
  <c r="H14" i="1"/>
  <c r="H15" i="1"/>
  <c r="H16" i="1"/>
  <c r="H17" i="1"/>
  <c r="H18" i="1"/>
  <c r="H19" i="1"/>
  <c r="H20" i="1"/>
  <c r="H13" i="1"/>
  <c r="H12" i="1"/>
  <c r="H9" i="1"/>
  <c r="H7" i="1"/>
  <c r="H6" i="1"/>
  <c r="H5" i="1"/>
  <c r="G6" i="1"/>
  <c r="G7" i="1"/>
  <c r="G12" i="1"/>
  <c r="G13" i="1"/>
  <c r="G14" i="1"/>
  <c r="G15" i="1"/>
  <c r="G16" i="1"/>
  <c r="G17" i="1"/>
  <c r="G18" i="1"/>
  <c r="G19" i="1"/>
  <c r="G20" i="1"/>
  <c r="G28" i="1"/>
  <c r="G29" i="1"/>
  <c r="G32" i="1"/>
  <c r="G30" i="1"/>
  <c r="G21" i="1"/>
  <c r="G31" i="1"/>
  <c r="G23" i="1"/>
  <c r="G22" i="1"/>
  <c r="G33" i="1"/>
  <c r="G5" i="1"/>
</calcChain>
</file>

<file path=xl/sharedStrings.xml><?xml version="1.0" encoding="utf-8"?>
<sst xmlns="http://schemas.openxmlformats.org/spreadsheetml/2006/main" count="49" uniqueCount="46">
  <si>
    <t>عنوان</t>
  </si>
  <si>
    <t>طرح های تملک دارایی های سرمایه ای از محل منابع عمومی دولت</t>
  </si>
  <si>
    <t>سایر هزینه های سرمایه ای</t>
  </si>
  <si>
    <t>سرمایه گذاری در تحقیقات و پژوهش</t>
  </si>
  <si>
    <t>جمع هزینه های سرمایه ای</t>
  </si>
  <si>
    <t>جمع هزینه های سرمایه ای و بازپرداخت وامها و دیون</t>
  </si>
  <si>
    <t>جمع مصارف</t>
  </si>
  <si>
    <t>منابع عمومی دولت</t>
  </si>
  <si>
    <t>جمع منابع</t>
  </si>
  <si>
    <t>منابع</t>
  </si>
  <si>
    <t>درآمدها</t>
  </si>
  <si>
    <t>درآمد حاصل از ارائه خدمات</t>
  </si>
  <si>
    <t>جمع کل درآمد</t>
  </si>
  <si>
    <t>تعداد کارگران</t>
  </si>
  <si>
    <t>جمع دستمزد و مزایای کارگران</t>
  </si>
  <si>
    <t>تعداد کارمندان</t>
  </si>
  <si>
    <t>جمع حقوق و مزایای کارمندان</t>
  </si>
  <si>
    <t>جمع هزینه های سربار تولید</t>
  </si>
  <si>
    <t>سود (زیان) ناخالص</t>
  </si>
  <si>
    <t>جمع هزینه های اداری و عمومی</t>
  </si>
  <si>
    <t>سود(زیان) عملیاتی</t>
  </si>
  <si>
    <t>سال 1400</t>
  </si>
  <si>
    <t>سال 1401</t>
  </si>
  <si>
    <t>سال 1402</t>
  </si>
  <si>
    <t>عملکرد 1400</t>
  </si>
  <si>
    <t>بودجه مصوب 1401</t>
  </si>
  <si>
    <t>عملکرد شش ماهه 1401</t>
  </si>
  <si>
    <t>بودجه اصلاحی 1401</t>
  </si>
  <si>
    <t>پیشنهادی 1402</t>
  </si>
  <si>
    <t>سایر درآمدها</t>
  </si>
  <si>
    <t>جمع هزینه های تولید</t>
  </si>
  <si>
    <t>جمع هزینه های توزیع و فروش</t>
  </si>
  <si>
    <t>جمع هزینه های توزیع و فروش و اداری و عمومی و مالی</t>
  </si>
  <si>
    <t>---</t>
  </si>
  <si>
    <t>مالیات</t>
  </si>
  <si>
    <t>50 درصد سود ویژه</t>
  </si>
  <si>
    <t>0</t>
  </si>
  <si>
    <t>-28,736</t>
  </si>
  <si>
    <t>سایر</t>
  </si>
  <si>
    <t>درصد تحقق عملکرد در 6 ماهه</t>
  </si>
  <si>
    <t>درصد افزایش در بودجه پیشنهادی</t>
  </si>
  <si>
    <t>درصد افزایش در بودجه اصلاحی</t>
  </si>
  <si>
    <t>نتایج</t>
  </si>
  <si>
    <t>بودجه اصلاحی 1401 و پیشنهادی 1402 سازمان مجری</t>
  </si>
  <si>
    <t>جمع حقوق و دستمزد پرداختی در تولید</t>
  </si>
  <si>
    <t>تعداد سایر کارکنان(تولید، اداری و عمومی)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</si>
</sst>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b/>
      <sz val="12"/>
      <color theme="1"/>
      <name val="B Nazanin"/>
      <charset val="178"/>
    </font>
    <font>
      <b/>
      <sz val="14"/>
      <color theme="1"/>
      <name val="B Nazanin"/>
      <charset val="178"/>
    </font>
    <font>
      <b/>
      <sz val="16"/>
      <color theme="1"/>
      <name val="B Nazanin"/>
      <charset val="178"/>
    </font>
    <font>
      <sz val="9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4" fontId="3" fillId="0" borderId="12" xfId="1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17" xfId="1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readingOrder="2"/>
    </xf>
    <xf numFmtId="0" fontId="7" fillId="0" borderId="1" xfId="0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164" fontId="3" fillId="0" borderId="11" xfId="1" applyNumberFormat="1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rightToLeft="1" tabSelected="1" zoomScaleNormal="100" workbookViewId="0">
      <selection activeCell="A13" sqref="A13"/>
    </sheetView>
  </sheetViews>
  <sheetFormatPr defaultRowHeight="16.8" x14ac:dyDescent="0.3"/>
  <cols>
    <col min="1" max="1" width="42" style="1" bestFit="1" customWidth="1"/>
    <col min="2" max="2" width="11.33203125" style="1" customWidth="1"/>
    <col min="3" max="3" width="14.88671875" style="2" bestFit="1" customWidth="1"/>
    <col min="4" max="4" width="18.33203125" style="2" bestFit="1" customWidth="1"/>
    <col min="5" max="5" width="15.77734375" style="2" bestFit="1" customWidth="1"/>
    <col min="6" max="6" width="15.33203125" style="1" customWidth="1"/>
    <col min="7" max="7" width="20.88671875" style="1" customWidth="1"/>
    <col min="8" max="8" width="21.88671875" style="1" customWidth="1"/>
    <col min="9" max="9" width="23.44140625" style="1" customWidth="1"/>
    <col min="10" max="16384" width="8.88671875" style="1"/>
  </cols>
  <sheetData>
    <row r="1" spans="1:9" x14ac:dyDescent="0.3">
      <c r="A1" s="53" t="s">
        <v>43</v>
      </c>
      <c r="B1" s="54"/>
      <c r="C1" s="54"/>
      <c r="D1" s="54"/>
      <c r="E1" s="54"/>
      <c r="F1" s="54"/>
      <c r="G1" s="54"/>
      <c r="H1" s="54"/>
      <c r="I1" s="55"/>
    </row>
    <row r="2" spans="1:9" ht="17.399999999999999" thickBot="1" x14ac:dyDescent="0.35">
      <c r="A2" s="56"/>
      <c r="B2" s="57"/>
      <c r="C2" s="57"/>
      <c r="D2" s="57"/>
      <c r="E2" s="57"/>
      <c r="F2" s="57"/>
      <c r="G2" s="57"/>
      <c r="H2" s="57"/>
      <c r="I2" s="58"/>
    </row>
    <row r="3" spans="1:9" ht="24" thickBot="1" x14ac:dyDescent="0.35">
      <c r="A3" s="3" t="s">
        <v>0</v>
      </c>
      <c r="B3" s="9" t="s">
        <v>21</v>
      </c>
      <c r="C3" s="49" t="s">
        <v>22</v>
      </c>
      <c r="D3" s="49"/>
      <c r="E3" s="49"/>
      <c r="F3" s="10" t="s">
        <v>23</v>
      </c>
      <c r="G3" s="50" t="s">
        <v>42</v>
      </c>
      <c r="H3" s="51"/>
      <c r="I3" s="52"/>
    </row>
    <row r="4" spans="1:9" ht="19.2" thickBot="1" x14ac:dyDescent="0.35">
      <c r="A4" s="5" t="s">
        <v>10</v>
      </c>
      <c r="B4" s="11" t="s">
        <v>24</v>
      </c>
      <c r="C4" s="12" t="s">
        <v>25</v>
      </c>
      <c r="D4" s="12" t="s">
        <v>26</v>
      </c>
      <c r="E4" s="12" t="s">
        <v>27</v>
      </c>
      <c r="F4" s="14" t="s">
        <v>28</v>
      </c>
      <c r="G4" s="16" t="s">
        <v>39</v>
      </c>
      <c r="H4" s="17" t="s">
        <v>41</v>
      </c>
      <c r="I4" s="18" t="s">
        <v>40</v>
      </c>
    </row>
    <row r="5" spans="1:9" x14ac:dyDescent="0.3">
      <c r="A5" s="19" t="s">
        <v>11</v>
      </c>
      <c r="B5" s="20">
        <v>375658</v>
      </c>
      <c r="C5" s="21">
        <v>593824</v>
      </c>
      <c r="D5" s="21">
        <v>124492</v>
      </c>
      <c r="E5" s="21">
        <v>593824</v>
      </c>
      <c r="F5" s="22">
        <v>872278</v>
      </c>
      <c r="G5" s="37">
        <f>100-((C5-D5)/(C5)*100)</f>
        <v>20.964460850352964</v>
      </c>
      <c r="H5" s="38">
        <f>(C5-E5)/C5*100</f>
        <v>0</v>
      </c>
      <c r="I5" s="39">
        <f>1-((E5-F5)/E5*100)</f>
        <v>47.8916716064019</v>
      </c>
    </row>
    <row r="6" spans="1:9" x14ac:dyDescent="0.3">
      <c r="A6" s="19" t="s">
        <v>29</v>
      </c>
      <c r="B6" s="21">
        <v>22686</v>
      </c>
      <c r="C6" s="21">
        <v>26996</v>
      </c>
      <c r="D6" s="21">
        <v>13831</v>
      </c>
      <c r="E6" s="21">
        <v>26996</v>
      </c>
      <c r="F6" s="22">
        <v>30635</v>
      </c>
      <c r="G6" s="40">
        <f t="shared" ref="G6:G33" si="0">100-((C6-D6)/(C6)*100)</f>
        <v>51.233516076455771</v>
      </c>
      <c r="H6" s="41">
        <f>(C6-E6)/C6*100</f>
        <v>0</v>
      </c>
      <c r="I6" s="42">
        <f>1-((E6-F6)/E6*100)</f>
        <v>14.479774781449102</v>
      </c>
    </row>
    <row r="7" spans="1:9" ht="20.399999999999999" x14ac:dyDescent="0.3">
      <c r="A7" s="25" t="s">
        <v>12</v>
      </c>
      <c r="B7" s="26">
        <v>398344</v>
      </c>
      <c r="C7" s="27">
        <v>620820</v>
      </c>
      <c r="D7" s="27">
        <v>138323</v>
      </c>
      <c r="E7" s="27">
        <v>620820</v>
      </c>
      <c r="F7" s="28">
        <v>902913</v>
      </c>
      <c r="G7" s="43">
        <f t="shared" si="0"/>
        <v>22.280693276634139</v>
      </c>
      <c r="H7" s="44">
        <f>(C7-E7)/C7*100</f>
        <v>0</v>
      </c>
      <c r="I7" s="45">
        <f t="shared" ref="I7:I33" si="1">1-((E7-F7)/E7*100)</f>
        <v>46.438774524016623</v>
      </c>
    </row>
    <row r="8" spans="1:9" x14ac:dyDescent="0.3">
      <c r="A8" s="19" t="s">
        <v>13</v>
      </c>
      <c r="B8" s="20">
        <v>17</v>
      </c>
      <c r="C8" s="21">
        <v>17</v>
      </c>
      <c r="D8" s="21">
        <v>17</v>
      </c>
      <c r="E8" s="21">
        <v>17</v>
      </c>
      <c r="F8" s="22">
        <v>16</v>
      </c>
      <c r="G8" s="40">
        <v>0</v>
      </c>
      <c r="H8" s="41">
        <v>0</v>
      </c>
      <c r="I8" s="42">
        <v>0</v>
      </c>
    </row>
    <row r="9" spans="1:9" x14ac:dyDescent="0.3">
      <c r="A9" s="19" t="s">
        <v>14</v>
      </c>
      <c r="B9" s="20">
        <v>16209</v>
      </c>
      <c r="C9" s="21">
        <v>22425</v>
      </c>
      <c r="D9" s="21">
        <v>10535</v>
      </c>
      <c r="E9" s="21">
        <v>25412</v>
      </c>
      <c r="F9" s="22">
        <v>35514</v>
      </c>
      <c r="G9" s="40">
        <f t="shared" si="0"/>
        <v>46.978818283166113</v>
      </c>
      <c r="H9" s="41">
        <f>1-((C9-E9)/C9*100)</f>
        <v>14.319955406911928</v>
      </c>
      <c r="I9" s="42">
        <f t="shared" si="1"/>
        <v>40.752872658586497</v>
      </c>
    </row>
    <row r="10" spans="1:9" x14ac:dyDescent="0.3">
      <c r="A10" s="19" t="s">
        <v>15</v>
      </c>
      <c r="B10" s="20">
        <v>89</v>
      </c>
      <c r="C10" s="21">
        <v>89</v>
      </c>
      <c r="D10" s="21">
        <v>89</v>
      </c>
      <c r="E10" s="21">
        <v>89</v>
      </c>
      <c r="F10" s="22">
        <v>92</v>
      </c>
      <c r="G10" s="40">
        <f t="shared" si="0"/>
        <v>100</v>
      </c>
      <c r="H10" s="41">
        <f>1-((C10-E10)/C10*100)</f>
        <v>1</v>
      </c>
      <c r="I10" s="42">
        <f t="shared" si="1"/>
        <v>4.3707865168539328</v>
      </c>
    </row>
    <row r="11" spans="1:9" x14ac:dyDescent="0.3">
      <c r="A11" s="19" t="s">
        <v>45</v>
      </c>
      <c r="B11" s="20">
        <v>0</v>
      </c>
      <c r="C11" s="21">
        <v>0</v>
      </c>
      <c r="D11" s="21">
        <v>0</v>
      </c>
      <c r="E11" s="21">
        <v>0</v>
      </c>
      <c r="F11" s="22">
        <v>10</v>
      </c>
      <c r="G11" s="40">
        <v>0</v>
      </c>
      <c r="H11" s="41">
        <v>0</v>
      </c>
      <c r="I11" s="42">
        <v>0</v>
      </c>
    </row>
    <row r="12" spans="1:9" x14ac:dyDescent="0.3">
      <c r="A12" s="19" t="s">
        <v>16</v>
      </c>
      <c r="B12" s="20">
        <v>130115</v>
      </c>
      <c r="C12" s="21">
        <v>169494</v>
      </c>
      <c r="D12" s="21">
        <v>69460</v>
      </c>
      <c r="E12" s="21">
        <v>162734</v>
      </c>
      <c r="F12" s="22">
        <v>234434</v>
      </c>
      <c r="G12" s="40">
        <f t="shared" si="0"/>
        <v>40.980801680295464</v>
      </c>
      <c r="H12" s="41">
        <f>1-((C12-E12)/C12*100)</f>
        <v>-2.9883417702101549</v>
      </c>
      <c r="I12" s="42">
        <f t="shared" si="1"/>
        <v>45.059631054358647</v>
      </c>
    </row>
    <row r="13" spans="1:9" ht="18.600000000000001" x14ac:dyDescent="0.3">
      <c r="A13" s="6" t="s">
        <v>44</v>
      </c>
      <c r="B13" s="23">
        <v>171153</v>
      </c>
      <c r="C13" s="7">
        <v>300319</v>
      </c>
      <c r="D13" s="7">
        <v>90677</v>
      </c>
      <c r="E13" s="7">
        <v>222958</v>
      </c>
      <c r="F13" s="24">
        <v>346675</v>
      </c>
      <c r="G13" s="43">
        <f t="shared" si="0"/>
        <v>30.193560846966065</v>
      </c>
      <c r="H13" s="44">
        <f>1-((C13-E13)/C13*100)</f>
        <v>-24.759608949150735</v>
      </c>
      <c r="I13" s="45">
        <f t="shared" si="1"/>
        <v>56.488926165466147</v>
      </c>
    </row>
    <row r="14" spans="1:9" ht="18.600000000000001" x14ac:dyDescent="0.3">
      <c r="A14" s="6" t="s">
        <v>17</v>
      </c>
      <c r="B14" s="23">
        <v>65370</v>
      </c>
      <c r="C14" s="7">
        <v>126782</v>
      </c>
      <c r="D14" s="7">
        <v>15674</v>
      </c>
      <c r="E14" s="7">
        <v>186588</v>
      </c>
      <c r="F14" s="24">
        <v>236179</v>
      </c>
      <c r="G14" s="43">
        <f t="shared" si="0"/>
        <v>12.362953731602275</v>
      </c>
      <c r="H14" s="44">
        <f t="shared" ref="H14:H33" si="2">1-((C14-E14)/C14*100)</f>
        <v>48.172311526872903</v>
      </c>
      <c r="I14" s="45">
        <f t="shared" si="1"/>
        <v>27.577807790425968</v>
      </c>
    </row>
    <row r="15" spans="1:9" ht="18.600000000000001" x14ac:dyDescent="0.3">
      <c r="A15" s="6" t="s">
        <v>30</v>
      </c>
      <c r="B15" s="23">
        <v>236523</v>
      </c>
      <c r="C15" s="7">
        <v>427101</v>
      </c>
      <c r="D15" s="7">
        <v>106351</v>
      </c>
      <c r="E15" s="7">
        <v>409546</v>
      </c>
      <c r="F15" s="24">
        <v>582854</v>
      </c>
      <c r="G15" s="43">
        <f t="shared" si="0"/>
        <v>24.900667523606828</v>
      </c>
      <c r="H15" s="44">
        <f t="shared" si="2"/>
        <v>-3.1102689996043091</v>
      </c>
      <c r="I15" s="45">
        <f t="shared" si="1"/>
        <v>43.317102352360905</v>
      </c>
    </row>
    <row r="16" spans="1:9" ht="18.600000000000001" x14ac:dyDescent="0.3">
      <c r="A16" s="6" t="s">
        <v>18</v>
      </c>
      <c r="B16" s="23">
        <v>161821</v>
      </c>
      <c r="C16" s="7">
        <v>193719</v>
      </c>
      <c r="D16" s="7">
        <v>31972</v>
      </c>
      <c r="E16" s="7">
        <v>211274</v>
      </c>
      <c r="F16" s="24">
        <v>320059</v>
      </c>
      <c r="G16" s="43">
        <f t="shared" si="0"/>
        <v>16.504318110252484</v>
      </c>
      <c r="H16" s="44">
        <f t="shared" si="2"/>
        <v>10.062095096505765</v>
      </c>
      <c r="I16" s="45">
        <f t="shared" si="1"/>
        <v>52.490008235750729</v>
      </c>
    </row>
    <row r="17" spans="1:9" ht="18.600000000000001" x14ac:dyDescent="0.3">
      <c r="A17" s="6" t="s">
        <v>31</v>
      </c>
      <c r="B17" s="23">
        <v>1843</v>
      </c>
      <c r="C17" s="7">
        <v>3840</v>
      </c>
      <c r="D17" s="7">
        <v>200</v>
      </c>
      <c r="E17" s="7">
        <v>3840</v>
      </c>
      <c r="F17" s="24">
        <v>5184</v>
      </c>
      <c r="G17" s="43">
        <f t="shared" si="0"/>
        <v>5.2083333333333428</v>
      </c>
      <c r="H17" s="44">
        <f t="shared" si="2"/>
        <v>1</v>
      </c>
      <c r="I17" s="45">
        <f t="shared" si="1"/>
        <v>36</v>
      </c>
    </row>
    <row r="18" spans="1:9" x14ac:dyDescent="0.3">
      <c r="A18" s="19" t="s">
        <v>16</v>
      </c>
      <c r="B18" s="20">
        <v>54447</v>
      </c>
      <c r="C18" s="21">
        <v>75185</v>
      </c>
      <c r="D18" s="21">
        <v>39007</v>
      </c>
      <c r="E18" s="21">
        <v>84415</v>
      </c>
      <c r="F18" s="22">
        <v>119987</v>
      </c>
      <c r="G18" s="40">
        <f t="shared" si="0"/>
        <v>51.88135931369289</v>
      </c>
      <c r="H18" s="41">
        <f t="shared" si="2"/>
        <v>13.276384917204229</v>
      </c>
      <c r="I18" s="42">
        <f t="shared" si="1"/>
        <v>43.139430196055208</v>
      </c>
    </row>
    <row r="19" spans="1:9" ht="18.600000000000001" x14ac:dyDescent="0.3">
      <c r="A19" s="6" t="s">
        <v>19</v>
      </c>
      <c r="B19" s="23">
        <v>159978</v>
      </c>
      <c r="C19" s="7">
        <v>189879</v>
      </c>
      <c r="D19" s="7">
        <v>89244</v>
      </c>
      <c r="E19" s="7">
        <v>207434</v>
      </c>
      <c r="F19" s="24">
        <v>314875</v>
      </c>
      <c r="G19" s="43">
        <f t="shared" si="0"/>
        <v>47.000458186529315</v>
      </c>
      <c r="H19" s="44">
        <f t="shared" si="2"/>
        <v>10.245361519704653</v>
      </c>
      <c r="I19" s="45">
        <f t="shared" si="1"/>
        <v>52.795269820762272</v>
      </c>
    </row>
    <row r="20" spans="1:9" ht="18.600000000000001" x14ac:dyDescent="0.3">
      <c r="A20" s="6" t="s">
        <v>32</v>
      </c>
      <c r="B20" s="23">
        <v>161821</v>
      </c>
      <c r="C20" s="7">
        <v>193719</v>
      </c>
      <c r="D20" s="7">
        <v>89444</v>
      </c>
      <c r="E20" s="7">
        <v>211274</v>
      </c>
      <c r="F20" s="24">
        <v>320059</v>
      </c>
      <c r="G20" s="43">
        <f t="shared" si="0"/>
        <v>46.172032686520168</v>
      </c>
      <c r="H20" s="44">
        <f t="shared" si="2"/>
        <v>10.062095096505765</v>
      </c>
      <c r="I20" s="45">
        <f t="shared" si="1"/>
        <v>52.490008235750729</v>
      </c>
    </row>
    <row r="21" spans="1:9" x14ac:dyDescent="0.3">
      <c r="A21" s="19" t="s">
        <v>2</v>
      </c>
      <c r="B21" s="20">
        <v>18780</v>
      </c>
      <c r="C21" s="21">
        <v>102000</v>
      </c>
      <c r="D21" s="21">
        <v>8984</v>
      </c>
      <c r="E21" s="21">
        <v>117948</v>
      </c>
      <c r="F21" s="22">
        <v>153010</v>
      </c>
      <c r="G21" s="40">
        <f>100-((C21-D21)/(C21)*100)</f>
        <v>8.8078431372549062</v>
      </c>
      <c r="H21" s="41">
        <f>1-((C21-E21)/C21*100)</f>
        <v>16.635294117647057</v>
      </c>
      <c r="I21" s="42">
        <f>1-((E21-F21)/E21*100)</f>
        <v>30.726659205751687</v>
      </c>
    </row>
    <row r="22" spans="1:9" ht="18.600000000000001" x14ac:dyDescent="0.3">
      <c r="A22" s="6" t="s">
        <v>5</v>
      </c>
      <c r="B22" s="23">
        <v>18188570</v>
      </c>
      <c r="C22" s="7">
        <v>13031444</v>
      </c>
      <c r="D22" s="7">
        <v>2221744</v>
      </c>
      <c r="E22" s="7">
        <v>13047392</v>
      </c>
      <c r="F22" s="24">
        <v>98364194</v>
      </c>
      <c r="G22" s="43">
        <f>100-((C22-D22)/(C22)*100)</f>
        <v>17.049100621542792</v>
      </c>
      <c r="H22" s="44">
        <f>1-((C22-E22)/C22*100)</f>
        <v>1.1223809118928032</v>
      </c>
      <c r="I22" s="45">
        <f>1-((E22-F22)/E22*100)</f>
        <v>654.89927734216928</v>
      </c>
    </row>
    <row r="23" spans="1:9" ht="18.600000000000001" x14ac:dyDescent="0.3">
      <c r="A23" s="6" t="s">
        <v>4</v>
      </c>
      <c r="B23" s="23">
        <v>18188570</v>
      </c>
      <c r="C23" s="7">
        <v>13031444</v>
      </c>
      <c r="D23" s="7">
        <v>2221744</v>
      </c>
      <c r="E23" s="7">
        <v>13047392</v>
      </c>
      <c r="F23" s="24">
        <v>98364194</v>
      </c>
      <c r="G23" s="43">
        <f>100-((C23-D23)/(C23)*100)</f>
        <v>17.049100621542792</v>
      </c>
      <c r="H23" s="44">
        <f>1-((C23-E23)/C23*100)</f>
        <v>1.1223809118928032</v>
      </c>
      <c r="I23" s="45">
        <f>1-((E23-F23)/E23*100)</f>
        <v>654.89927734216928</v>
      </c>
    </row>
    <row r="24" spans="1:9" x14ac:dyDescent="0.3">
      <c r="A24" s="19" t="s">
        <v>20</v>
      </c>
      <c r="B24" s="29" t="s">
        <v>33</v>
      </c>
      <c r="C24" s="29" t="s">
        <v>33</v>
      </c>
      <c r="D24" s="30">
        <v>-57472</v>
      </c>
      <c r="E24" s="29" t="s">
        <v>33</v>
      </c>
      <c r="F24" s="31">
        <v>0</v>
      </c>
      <c r="G24" s="40">
        <v>0</v>
      </c>
      <c r="H24" s="41">
        <v>0</v>
      </c>
      <c r="I24" s="42">
        <v>0</v>
      </c>
    </row>
    <row r="25" spans="1:9" x14ac:dyDescent="0.3">
      <c r="A25" s="19" t="s">
        <v>34</v>
      </c>
      <c r="B25" s="29">
        <v>0</v>
      </c>
      <c r="C25" s="29">
        <v>0</v>
      </c>
      <c r="D25" s="30" t="s">
        <v>36</v>
      </c>
      <c r="E25" s="29">
        <v>0</v>
      </c>
      <c r="F25" s="31">
        <v>0</v>
      </c>
      <c r="G25" s="40">
        <v>0</v>
      </c>
      <c r="H25" s="41">
        <v>0</v>
      </c>
      <c r="I25" s="42">
        <v>0</v>
      </c>
    </row>
    <row r="26" spans="1:9" x14ac:dyDescent="0.3">
      <c r="A26" s="32" t="s">
        <v>35</v>
      </c>
      <c r="B26" s="29">
        <v>0</v>
      </c>
      <c r="C26" s="29">
        <v>0</v>
      </c>
      <c r="D26" s="30" t="s">
        <v>37</v>
      </c>
      <c r="E26" s="29">
        <v>0</v>
      </c>
      <c r="F26" s="31">
        <v>0</v>
      </c>
      <c r="G26" s="40">
        <v>0</v>
      </c>
      <c r="H26" s="41">
        <v>0</v>
      </c>
      <c r="I26" s="42">
        <v>0</v>
      </c>
    </row>
    <row r="27" spans="1:9" ht="18.600000000000001" x14ac:dyDescent="0.3">
      <c r="A27" s="6" t="s">
        <v>9</v>
      </c>
      <c r="B27" s="8"/>
      <c r="C27" s="4"/>
      <c r="D27" s="4"/>
      <c r="E27" s="4"/>
      <c r="F27" s="15"/>
      <c r="G27" s="40">
        <v>0</v>
      </c>
      <c r="H27" s="41">
        <v>0</v>
      </c>
      <c r="I27" s="42">
        <v>0</v>
      </c>
    </row>
    <row r="28" spans="1:9" x14ac:dyDescent="0.3">
      <c r="A28" s="19" t="s">
        <v>7</v>
      </c>
      <c r="B28" s="20">
        <v>18169790</v>
      </c>
      <c r="C28" s="21">
        <v>12929444</v>
      </c>
      <c r="D28" s="21">
        <v>2212760</v>
      </c>
      <c r="E28" s="21">
        <v>12929444</v>
      </c>
      <c r="F28" s="22">
        <v>98211184</v>
      </c>
      <c r="G28" s="40">
        <f t="shared" si="0"/>
        <v>17.114115657254871</v>
      </c>
      <c r="H28" s="41">
        <f t="shared" si="2"/>
        <v>1</v>
      </c>
      <c r="I28" s="42">
        <f t="shared" si="1"/>
        <v>660.59325087760931</v>
      </c>
    </row>
    <row r="29" spans="1:9" x14ac:dyDescent="0.3">
      <c r="A29" s="19" t="s">
        <v>38</v>
      </c>
      <c r="B29" s="20">
        <v>10945</v>
      </c>
      <c r="C29" s="21">
        <v>94596</v>
      </c>
      <c r="D29" s="21">
        <v>2512</v>
      </c>
      <c r="E29" s="21">
        <v>96247</v>
      </c>
      <c r="F29" s="22">
        <v>136510</v>
      </c>
      <c r="G29" s="40">
        <f t="shared" si="0"/>
        <v>2.6555034039494245</v>
      </c>
      <c r="H29" s="41">
        <f t="shared" si="2"/>
        <v>2.745316926719946</v>
      </c>
      <c r="I29" s="42">
        <f t="shared" si="1"/>
        <v>42.832992197159392</v>
      </c>
    </row>
    <row r="30" spans="1:9" x14ac:dyDescent="0.3">
      <c r="A30" s="19" t="s">
        <v>1</v>
      </c>
      <c r="B30" s="20">
        <v>18169790</v>
      </c>
      <c r="C30" s="21">
        <v>12929444</v>
      </c>
      <c r="D30" s="21">
        <v>2212760</v>
      </c>
      <c r="E30" s="21">
        <v>12929444</v>
      </c>
      <c r="F30" s="22">
        <v>98211184</v>
      </c>
      <c r="G30" s="40">
        <f t="shared" si="0"/>
        <v>17.114115657254871</v>
      </c>
      <c r="H30" s="41">
        <f t="shared" si="2"/>
        <v>1</v>
      </c>
      <c r="I30" s="42">
        <f t="shared" si="1"/>
        <v>660.59325087760931</v>
      </c>
    </row>
    <row r="31" spans="1:9" x14ac:dyDescent="0.3">
      <c r="A31" s="19" t="s">
        <v>3</v>
      </c>
      <c r="B31" s="33">
        <v>0</v>
      </c>
      <c r="C31" s="21">
        <v>6000</v>
      </c>
      <c r="D31" s="21">
        <v>1374</v>
      </c>
      <c r="E31" s="21">
        <v>1948</v>
      </c>
      <c r="F31" s="22">
        <v>5910</v>
      </c>
      <c r="G31" s="40">
        <f t="shared" si="0"/>
        <v>22.899999999999991</v>
      </c>
      <c r="H31" s="41">
        <f t="shared" si="2"/>
        <v>-66.533333333333331</v>
      </c>
      <c r="I31" s="42">
        <f t="shared" si="1"/>
        <v>204.38809034907598</v>
      </c>
    </row>
    <row r="32" spans="1:9" ht="18.600000000000001" x14ac:dyDescent="0.3">
      <c r="A32" s="6" t="s">
        <v>8</v>
      </c>
      <c r="B32" s="23">
        <v>18188570</v>
      </c>
      <c r="C32" s="7">
        <v>13031444</v>
      </c>
      <c r="D32" s="7">
        <v>2221744</v>
      </c>
      <c r="E32" s="7">
        <v>13047392</v>
      </c>
      <c r="F32" s="24">
        <v>98364194</v>
      </c>
      <c r="G32" s="43">
        <f>100-((C32-D32)/(C32)*100)</f>
        <v>17.049100621542792</v>
      </c>
      <c r="H32" s="44">
        <f>1-((C32-E32)/C32*100)</f>
        <v>1.1223809118928032</v>
      </c>
      <c r="I32" s="45">
        <f>1-((E32-F32)/E32*100)</f>
        <v>654.89927734216928</v>
      </c>
    </row>
    <row r="33" spans="1:9" ht="19.2" thickBot="1" x14ac:dyDescent="0.35">
      <c r="A33" s="13" t="s">
        <v>6</v>
      </c>
      <c r="B33" s="34">
        <v>18188570</v>
      </c>
      <c r="C33" s="35">
        <v>13031444</v>
      </c>
      <c r="D33" s="35">
        <v>2221744</v>
      </c>
      <c r="E33" s="35">
        <v>13047392</v>
      </c>
      <c r="F33" s="36">
        <v>98364194</v>
      </c>
      <c r="G33" s="46">
        <f t="shared" si="0"/>
        <v>17.049100621542792</v>
      </c>
      <c r="H33" s="47">
        <f t="shared" si="2"/>
        <v>1.1223809118928032</v>
      </c>
      <c r="I33" s="48">
        <f t="shared" si="1"/>
        <v>654.89927734216928</v>
      </c>
    </row>
  </sheetData>
  <mergeCells count="3">
    <mergeCell ref="C3:E3"/>
    <mergeCell ref="G3:I3"/>
    <mergeCell ref="A1:I2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منابع و مصارف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Mahdi</dc:creator>
  <cp:lastModifiedBy>Mahdi</cp:lastModifiedBy>
  <cp:lastPrinted>2022-11-06T12:26:05Z</cp:lastPrinted>
  <dcterms:created xsi:type="dcterms:W3CDTF">2015-06-05T18:17:20Z</dcterms:created>
  <dcterms:modified xsi:type="dcterms:W3CDTF">2022-11-06T12:26:11Z</dcterms:modified>
</cp:coreProperties>
</file>